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Buyer costs" sheetId="2" state="visible" r:id="rId2"/>
    <sheet xmlns:r="http://schemas.openxmlformats.org/officeDocument/2006/relationships" name="Meeting quota" sheetId="3" state="visible" r:id="rId3"/>
    <sheet xmlns:r="http://schemas.openxmlformats.org/officeDocument/2006/relationships" name="Funding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,##0&quot; €&quot;"/>
    <numFmt numFmtId="165" formatCode="#,##0.0"/>
    <numFmt numFmtId="166" formatCode="#,##0.00&quot; €&quot;"/>
  </numFmts>
  <fonts count="8">
    <font>
      <name val="Calibri"/>
      <family val="2"/>
      <color theme="1"/>
      <sz val="11"/>
      <scheme val="minor"/>
    </font>
    <font>
      <b val="1"/>
      <color rgb="FF122E52"/>
      <sz val="14"/>
    </font>
    <font>
      <i val="1"/>
      <color rgb="FF595959"/>
    </font>
    <font>
      <b val="1"/>
      <color rgb="FFFFFFFF"/>
    </font>
    <font>
      <color rgb="FF0000FF"/>
    </font>
    <font>
      <b val="1"/>
    </font>
    <font>
      <color rgb="FF122E52"/>
    </font>
    <font>
      <color rgb="FF2865B7"/>
      <u val="single"/>
    </font>
  </fonts>
  <fills count="5">
    <fill>
      <patternFill/>
    </fill>
    <fill>
      <patternFill patternType="gray125"/>
    </fill>
    <fill>
      <patternFill patternType="solid">
        <fgColor rgb="FF122E52"/>
      </patternFill>
    </fill>
    <fill>
      <patternFill patternType="solid">
        <fgColor rgb="FFFFF2CC"/>
      </patternFill>
    </fill>
    <fill>
      <patternFill patternType="solid">
        <fgColor rgb="FFE9ECE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/>
    </xf>
    <xf numFmtId="0" fontId="3" fillId="2" borderId="0" applyAlignment="1" pivotButton="0" quotePrefix="0" xfId="0">
      <alignment vertical="center" wrapText="1"/>
    </xf>
    <xf numFmtId="3" fontId="0" fillId="0" borderId="0" applyAlignment="1" pivotButton="0" quotePrefix="0" xfId="0">
      <alignment horizontal="right"/>
    </xf>
    <xf numFmtId="0" fontId="5" fillId="0" borderId="0" pivotButton="0" quotePrefix="0" xfId="0"/>
    <xf numFmtId="164" fontId="5" fillId="0" borderId="0" applyAlignment="1" pivotButton="0" quotePrefix="0" xfId="0">
      <alignment horizontal="right"/>
    </xf>
    <xf numFmtId="166" fontId="5" fillId="0" borderId="0" applyAlignment="1" pivotButton="0" quotePrefix="0" xfId="0">
      <alignment horizontal="right"/>
    </xf>
    <xf numFmtId="165" fontId="0" fillId="0" borderId="0" applyAlignment="1" pivotButton="0" quotePrefix="0" xfId="0">
      <alignment horizontal="right"/>
    </xf>
    <xf numFmtId="0" fontId="0" fillId="0" borderId="0" applyAlignment="1" pivotButton="0" quotePrefix="0" xfId="0">
      <alignment horizontal="right"/>
    </xf>
    <xf numFmtId="164" fontId="0" fillId="0" borderId="0" applyAlignment="1" pivotButton="0" quotePrefix="0" xfId="0">
      <alignment horizontal="right"/>
    </xf>
    <xf numFmtId="9" fontId="5" fillId="0" borderId="0" applyAlignment="1" pivotButton="0" quotePrefix="0" xfId="0">
      <alignment horizontal="right"/>
    </xf>
    <xf numFmtId="0" fontId="5" fillId="0" borderId="0" applyAlignment="1" pivotButton="0" quotePrefix="0" xfId="0">
      <alignment horizontal="right"/>
    </xf>
    <xf numFmtId="0" fontId="6" fillId="0" borderId="0" pivotButton="0" quotePrefix="0" xfId="0"/>
    <xf numFmtId="0" fontId="7" fillId="0" borderId="0" pivotButton="0" quotePrefix="0" xfId="0"/>
    <xf numFmtId="3" fontId="4" fillId="3" borderId="0" pivotButton="0" quotePrefix="0" xfId="0"/>
    <xf numFmtId="164" fontId="4" fillId="3" borderId="0" pivotButton="0" quotePrefix="0" xfId="0"/>
    <xf numFmtId="164" fontId="0" fillId="0" borderId="0" pivotButton="0" quotePrefix="0" xfId="0"/>
    <xf numFmtId="0" fontId="5" fillId="4" borderId="0" pivotButton="0" quotePrefix="0" xfId="0"/>
    <xf numFmtId="3" fontId="5" fillId="4" borderId="0" pivotButton="0" quotePrefix="0" xfId="0"/>
    <xf numFmtId="0" fontId="0" fillId="4" borderId="0" pivotButton="0" quotePrefix="0" xfId="0"/>
    <xf numFmtId="164" fontId="5" fillId="4" borderId="0" pivotButton="0" quotePrefix="0" xfId="0"/>
    <xf numFmtId="9" fontId="4" fillId="3" borderId="0" pivotButton="0" quotePrefix="0" xfId="0"/>
    <xf numFmtId="164" fontId="5" fillId="0" borderId="0" pivotButton="0" quotePrefix="0" xfId="0"/>
    <xf numFmtId="3" fontId="0" fillId="0" borderId="0" pivotButton="0" quotePrefix="0" xfId="0"/>
    <xf numFmtId="165" fontId="4" fillId="3" borderId="0" pivotButton="0" quotePrefix="0" xfId="0"/>
    <xf numFmtId="9" fontId="0" fillId="0" borderId="0" pivotButton="0" quotePrefix="0" xfId="0"/>
    <xf numFmtId="165" fontId="5" fillId="0" borderId="0" pivotButton="0" quotePrefix="0" xfId="0"/>
    <xf numFmtId="165" fontId="0" fillId="0" borderId="0" pivotButton="0" quotePrefix="0" xfId="0"/>
    <xf numFmtId="9" fontId="5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converve.com/solutions/hosted-buyer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30"/>
  <sheetViews>
    <sheetView showGridLines="0" workbookViewId="0">
      <selection activeCell="A1" sqref="A1"/>
    </sheetView>
  </sheetViews>
  <sheetFormatPr baseColWidth="8" defaultRowHeight="15"/>
  <cols>
    <col width="58" customWidth="1" min="1" max="1"/>
    <col width="30" customWidth="1" min="2" max="2"/>
  </cols>
  <sheetData>
    <row r="1">
      <c r="A1" s="1" t="inlineStr">
        <is>
          <t>Hosted buyer budget and quota calculator</t>
        </is>
      </c>
    </row>
    <row r="2">
      <c r="A2" s="2" t="inlineStr">
        <is>
          <t>Summary for the budget meeting. All figures update from the three input sheets.</t>
        </is>
      </c>
    </row>
    <row r="4">
      <c r="A4" s="3" t="inlineStr">
        <is>
          <t>Key figure</t>
        </is>
      </c>
      <c r="B4" s="3" t="inlineStr">
        <is>
          <t>Value</t>
        </is>
      </c>
    </row>
    <row r="5">
      <c r="A5" t="inlineStr">
        <is>
          <t>Hosted buyers</t>
        </is>
      </c>
      <c r="B5" s="4">
        <f>'Buyer costs'!B8</f>
        <v/>
      </c>
    </row>
    <row r="6">
      <c r="A6" s="5" t="inlineStr">
        <is>
          <t>Total programme cost</t>
        </is>
      </c>
      <c r="B6" s="6">
        <f>'Buyer costs'!B27</f>
        <v/>
      </c>
    </row>
    <row r="7">
      <c r="A7" s="5" t="inlineStr">
        <is>
          <t>Cost per hosted buyer</t>
        </is>
      </c>
      <c r="B7" s="6">
        <f>'Buyer costs'!B28</f>
        <v/>
      </c>
    </row>
    <row r="8">
      <c r="A8" t="inlineStr">
        <is>
          <t>Meetings committed (buyers x days x quota)</t>
        </is>
      </c>
      <c r="B8" s="4">
        <f>'Meeting quota'!B11</f>
        <v/>
      </c>
    </row>
    <row r="9">
      <c r="A9" t="inlineStr">
        <is>
          <t>Meetings expected to take place</t>
        </is>
      </c>
      <c r="B9" s="4">
        <f>'Meeting quota'!B13</f>
        <v/>
      </c>
    </row>
    <row r="10">
      <c r="A10" s="5" t="inlineStr">
        <is>
          <t>Cost per meeting held</t>
        </is>
      </c>
      <c r="B10" s="7">
        <f>IF('Meeting quota'!B13&gt;0,'Buyer costs'!B27/'Meeting quota'!B13,0)</f>
        <v/>
      </c>
    </row>
    <row r="11">
      <c r="A11" t="inlineStr">
        <is>
          <t>Meetings per exhibitor (expected)</t>
        </is>
      </c>
      <c r="B11" s="8">
        <f>'Meeting quota'!B20</f>
        <v/>
      </c>
    </row>
    <row r="12">
      <c r="A12" t="inlineStr">
        <is>
          <t>Quota fits the meeting day?</t>
        </is>
      </c>
      <c r="B12" s="9">
        <f>'Meeting quota'!B10</f>
        <v/>
      </c>
    </row>
    <row r="13">
      <c r="A13" t="inlineStr">
        <is>
          <t>Enough exhibitor slots?</t>
        </is>
      </c>
      <c r="B13" s="9">
        <f>'Meeting quota'!B22</f>
        <v/>
      </c>
    </row>
    <row r="14">
      <c r="A14" t="inlineStr">
        <is>
          <t>Total funding</t>
        </is>
      </c>
      <c r="B14" s="10">
        <f>'Funding'!B12</f>
        <v/>
      </c>
    </row>
    <row r="15">
      <c r="A15" s="5" t="inlineStr">
        <is>
          <t>Coverage (funding as a share of cost)</t>
        </is>
      </c>
      <c r="B15" s="11">
        <f>'Funding'!B16</f>
        <v/>
      </c>
    </row>
    <row r="16">
      <c r="A16" s="5" t="inlineStr">
        <is>
          <t>Surplus (+) or gap (-)</t>
        </is>
      </c>
      <c r="B16" s="6">
        <f>'Funding'!B17</f>
        <v/>
      </c>
    </row>
    <row r="17">
      <c r="A17" t="inlineStr">
        <is>
          <t>Break-even programme fee per exhibitor</t>
        </is>
      </c>
      <c r="B17" s="10">
        <f>'Funding'!B18</f>
        <v/>
      </c>
    </row>
    <row r="18">
      <c r="A18" s="5" t="inlineStr">
        <is>
          <t>Is the programme covered?</t>
        </is>
      </c>
      <c r="B18" s="12">
        <f>IF('Funding'!B17&gt;=0,"Yes","No")</f>
        <v/>
      </c>
    </row>
    <row r="20">
      <c r="A20" s="5" t="inlineStr">
        <is>
          <t>How to use this calculator</t>
        </is>
      </c>
    </row>
    <row r="21">
      <c r="A21" t="inlineStr">
        <is>
          <t>1. Buyer costs: enter how many hosted buyers you invite per origin group and what travel and hotel cost.</t>
        </is>
      </c>
    </row>
    <row r="22">
      <c r="A22" t="inlineStr">
        <is>
          <t>2. Meeting quota: set slot length, meeting hours and the daily quota, then check that exhibitors have enough slots.</t>
        </is>
      </c>
    </row>
    <row r="23">
      <c r="A23" t="inlineStr">
        <is>
          <t>3. Funding: enter the programme fee per exhibitor and any sponsorship or public funding.</t>
        </is>
      </c>
    </row>
    <row r="24">
      <c r="A24" t="inlineStr">
        <is>
          <t>4. Read the result here: cost per buyer, cost per meeting held and coverage.</t>
        </is>
      </c>
    </row>
    <row r="26">
      <c r="A26" s="2" t="inlineStr">
        <is>
          <t>Yellow cells are inputs. Everything else is a formula. Amounts are net of VAT.</t>
        </is>
      </c>
    </row>
    <row r="27">
      <c r="A27" s="2" t="inlineStr">
        <is>
          <t>All example values are placeholders, not benchmarks.</t>
        </is>
      </c>
    </row>
    <row r="29">
      <c r="A29" s="13" t="inlineStr">
        <is>
          <t>Planning the meeting matrix behind these numbers? Converve schedules hosted buyer meetings with rule-based matching.</t>
        </is>
      </c>
    </row>
    <row r="30">
      <c r="A30" s="14" t="inlineStr">
        <is>
          <t>https://www.converve.com/solutions/hosted-buyer</t>
        </is>
      </c>
    </row>
  </sheetData>
  <hyperlinks>
    <hyperlink xmlns:r="http://schemas.openxmlformats.org/officeDocument/2006/relationships" ref="A30" r:id="rId1"/>
  </hyperlink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"/>
  <sheetViews>
    <sheetView showGridLines="0" workbookViewId="0">
      <selection activeCell="A1" sqref="A1"/>
    </sheetView>
  </sheetViews>
  <sheetFormatPr baseColWidth="8" defaultRowHeight="15"/>
  <cols>
    <col width="52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</cols>
  <sheetData>
    <row r="1">
      <c r="A1" s="1" t="inlineStr">
        <is>
          <t>Buyer costs: travel, hotel, hospitality and programme</t>
        </is>
      </c>
    </row>
    <row r="2">
      <c r="A2" s="2" t="inlineStr">
        <is>
          <t>Yellow cells are inputs. Everything else is a formula. Amounts are net of VAT.</t>
        </is>
      </c>
    </row>
    <row r="4" ht="45" customHeight="1">
      <c r="A4" s="3" t="inlineStr">
        <is>
          <t>Origin group</t>
        </is>
      </c>
      <c r="B4" s="3" t="inlineStr">
        <is>
          <t>Hosted buyers</t>
        </is>
      </c>
      <c r="C4" s="3" t="inlineStr">
        <is>
          <t>Flight or rail per buyer</t>
        </is>
      </c>
      <c r="D4" s="3" t="inlineStr">
        <is>
          <t>Hotel nights per buyer</t>
        </is>
      </c>
      <c r="E4" s="3" t="inlineStr">
        <is>
          <t>Room rate per night</t>
        </is>
      </c>
      <c r="F4" s="3" t="inlineStr">
        <is>
          <t>Transfers per buyer</t>
        </is>
      </c>
      <c r="G4" s="3" t="inlineStr">
        <is>
          <t>Travel cost per buyer</t>
        </is>
      </c>
      <c r="H4" s="3" t="inlineStr">
        <is>
          <t>Travel cost for the group</t>
        </is>
      </c>
    </row>
    <row r="5">
      <c r="A5" t="inlineStr">
        <is>
          <t>Domestic or same country</t>
        </is>
      </c>
      <c r="B5" s="15" t="n">
        <v>40</v>
      </c>
      <c r="C5" s="16" t="n">
        <v>150</v>
      </c>
      <c r="D5" s="15" t="n">
        <v>3</v>
      </c>
      <c r="E5" s="16" t="n">
        <v>180</v>
      </c>
      <c r="F5" s="16" t="n">
        <v>40</v>
      </c>
      <c r="G5" s="17">
        <f>C5+D5*E5+F5</f>
        <v/>
      </c>
      <c r="H5" s="17">
        <f>B5*G5</f>
        <v/>
      </c>
    </row>
    <row r="6">
      <c r="A6" t="inlineStr">
        <is>
          <t>Short haul (same continent)</t>
        </is>
      </c>
      <c r="B6" s="15" t="n">
        <v>90</v>
      </c>
      <c r="C6" s="16" t="n">
        <v>350</v>
      </c>
      <c r="D6" s="15" t="n">
        <v>3</v>
      </c>
      <c r="E6" s="16" t="n">
        <v>180</v>
      </c>
      <c r="F6" s="16" t="n">
        <v>60</v>
      </c>
      <c r="G6" s="17">
        <f>C6+D6*E6+F6</f>
        <v/>
      </c>
      <c r="H6" s="17">
        <f>B6*G6</f>
        <v/>
      </c>
    </row>
    <row r="7">
      <c r="A7" t="inlineStr">
        <is>
          <t>Long haul</t>
        </is>
      </c>
      <c r="B7" s="15" t="n">
        <v>50</v>
      </c>
      <c r="C7" s="16" t="n">
        <v>1200</v>
      </c>
      <c r="D7" s="15" t="n">
        <v>4</v>
      </c>
      <c r="E7" s="16" t="n">
        <v>180</v>
      </c>
      <c r="F7" s="16" t="n">
        <v>80</v>
      </c>
      <c r="G7" s="17">
        <f>C7+D7*E7+F7</f>
        <v/>
      </c>
      <c r="H7" s="17">
        <f>B7*G7</f>
        <v/>
      </c>
    </row>
    <row r="8">
      <c r="A8" s="18" t="inlineStr">
        <is>
          <t>Travel and hotel, all hosted buyers</t>
        </is>
      </c>
      <c r="B8" s="19">
        <f>SUM(B5:B7)</f>
        <v/>
      </c>
      <c r="C8" s="20" t="n"/>
      <c r="D8" s="20" t="n"/>
      <c r="E8" s="20" t="n"/>
      <c r="F8" s="20" t="n"/>
      <c r="G8" s="20" t="n"/>
      <c r="H8" s="21">
        <f>SUM(H5:H7)</f>
        <v/>
      </c>
    </row>
    <row r="10">
      <c r="A10" s="3" t="inlineStr">
        <is>
          <t>Hospitality per buyer</t>
        </is>
      </c>
      <c r="B10" s="3" t="inlineStr">
        <is>
          <t>Value</t>
        </is>
      </c>
    </row>
    <row r="11">
      <c r="A11" t="inlineStr">
        <is>
          <t>Show days the buyer attends</t>
        </is>
      </c>
      <c r="B11" s="15" t="n">
        <v>3</v>
      </c>
    </row>
    <row r="12">
      <c r="A12" t="inlineStr">
        <is>
          <t>Catering per buyer per day</t>
        </is>
      </c>
      <c r="B12" s="16" t="n">
        <v>60</v>
      </c>
    </row>
    <row r="13">
      <c r="A13" t="inlineStr">
        <is>
          <t>Welcome reception and evening events per buyer</t>
        </is>
      </c>
      <c r="B13" s="16" t="n">
        <v>120</v>
      </c>
    </row>
    <row r="14">
      <c r="A14" t="inlineStr">
        <is>
          <t>Hospitality per buyer</t>
        </is>
      </c>
      <c r="B14" s="17">
        <f>B11*B12+B13</f>
        <v/>
      </c>
    </row>
    <row r="15">
      <c r="A15" s="18" t="inlineStr">
        <is>
          <t>Hospitality, all hosted buyers</t>
        </is>
      </c>
      <c r="B15" s="21">
        <f>B14*B8</f>
        <v/>
      </c>
    </row>
    <row r="17">
      <c r="A17" s="3" t="inlineStr">
        <is>
          <t>Programme costs (fixed)</t>
        </is>
      </c>
      <c r="B17" s="3" t="inlineStr">
        <is>
          <t>Value</t>
        </is>
      </c>
    </row>
    <row r="18">
      <c r="A18" t="inlineStr">
        <is>
          <t>Matchmaking and meeting scheduling platform</t>
        </is>
      </c>
      <c r="B18" s="16" t="n">
        <v>15000</v>
      </c>
    </row>
    <row r="19">
      <c r="A19" t="inlineStr">
        <is>
          <t>Hosted buyer team: recruitment, qualification, travel desk</t>
        </is>
      </c>
      <c r="B19" s="16" t="n">
        <v>30000</v>
      </c>
    </row>
    <row r="20">
      <c r="A20" t="inlineStr">
        <is>
          <t>Meeting area: tables, power, signage</t>
        </is>
      </c>
      <c r="B20" s="16" t="n">
        <v>12000</v>
      </c>
    </row>
    <row r="21">
      <c r="A21" t="inlineStr">
        <is>
          <t>Buyer lounge and on-site concierge</t>
        </is>
      </c>
      <c r="B21" s="16" t="n">
        <v>8000</v>
      </c>
    </row>
    <row r="22">
      <c r="A22" s="18" t="inlineStr">
        <is>
          <t>Programme costs, subtotal</t>
        </is>
      </c>
      <c r="B22" s="21">
        <f>SUM(B18:B21)</f>
        <v/>
      </c>
    </row>
    <row r="24">
      <c r="A24" t="inlineStr">
        <is>
          <t>Total before contingency</t>
        </is>
      </c>
      <c r="B24" s="17">
        <f>H8+B15+B22</f>
        <v/>
      </c>
    </row>
    <row r="25">
      <c r="A25" t="inlineStr">
        <is>
          <t>Contingency rate</t>
        </is>
      </c>
      <c r="B25" s="22" t="n">
        <v>0.1</v>
      </c>
    </row>
    <row r="26">
      <c r="A26" t="inlineStr">
        <is>
          <t>Contingency</t>
        </is>
      </c>
      <c r="B26" s="17">
        <f>B24*B25</f>
        <v/>
      </c>
    </row>
    <row r="27">
      <c r="A27" s="18" t="inlineStr">
        <is>
          <t>Total programme cost</t>
        </is>
      </c>
      <c r="B27" s="21">
        <f>B24+B26</f>
        <v/>
      </c>
    </row>
    <row r="28">
      <c r="A28" s="5" t="inlineStr">
        <is>
          <t>Cost per hosted buyer</t>
        </is>
      </c>
      <c r="B28" s="23">
        <f>IF(B8&gt;0,B27/B8,0)</f>
        <v/>
      </c>
    </row>
    <row r="30">
      <c r="A30" s="2" t="inlineStr">
        <is>
          <t>All example values are placeholders, not benchmarks. Replace them with quotes from your travel agency, hotels and venue.</t>
        </is>
      </c>
    </row>
  </sheetData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26"/>
  <sheetViews>
    <sheetView showGridLines="0" workbookViewId="0">
      <selection activeCell="A1" sqref="A1"/>
    </sheetView>
  </sheetViews>
  <sheetFormatPr baseColWidth="8" defaultRowHeight="15"/>
  <cols>
    <col width="62" customWidth="1" min="1" max="1"/>
    <col width="18" customWidth="1" min="2" max="2"/>
  </cols>
  <sheetData>
    <row r="1">
      <c r="A1" s="1" t="inlineStr">
        <is>
          <t>Meeting quota: what the diary has to hold</t>
        </is>
      </c>
    </row>
    <row r="2">
      <c r="A2" s="2" t="inlineStr">
        <is>
          <t>Yellow cells are inputs. Everything else is a formula. Amounts are net of VAT.</t>
        </is>
      </c>
    </row>
    <row r="3">
      <c r="A3" s="3" t="inlineStr">
        <is>
          <t>Buyer side</t>
        </is>
      </c>
      <c r="B3" s="3" t="inlineStr">
        <is>
          <t>Value</t>
        </is>
      </c>
    </row>
    <row r="4">
      <c r="A4" t="inlineStr">
        <is>
          <t>Hosted buyers</t>
        </is>
      </c>
      <c r="B4" s="24">
        <f>'Buyer costs'!B8</f>
        <v/>
      </c>
    </row>
    <row r="5">
      <c r="A5" t="inlineStr">
        <is>
          <t>Meeting days</t>
        </is>
      </c>
      <c r="B5" s="15" t="n">
        <v>3</v>
      </c>
    </row>
    <row r="6">
      <c r="A6" t="inlineStr">
        <is>
          <t>Slot length in minutes</t>
        </is>
      </c>
      <c r="B6" s="15" t="n">
        <v>30</v>
      </c>
    </row>
    <row r="7">
      <c r="A7" t="inlineStr">
        <is>
          <t>Meeting hours per day</t>
        </is>
      </c>
      <c r="B7" s="25" t="n">
        <v>6</v>
      </c>
    </row>
    <row r="8">
      <c r="A8" t="inlineStr">
        <is>
          <t>Slots available per buyer per day</t>
        </is>
      </c>
      <c r="B8" s="24">
        <f>IF(B6&gt;0,INT(B7*60/B6),0)</f>
        <v/>
      </c>
    </row>
    <row r="9">
      <c r="A9" t="inlineStr">
        <is>
          <t>Required meetings per buyer per day (quota)</t>
        </is>
      </c>
      <c r="B9" s="15" t="n">
        <v>7</v>
      </c>
    </row>
    <row r="10">
      <c r="A10" t="inlineStr">
        <is>
          <t>Quota fits the meeting day?</t>
        </is>
      </c>
      <c r="B10">
        <f>IF(B9&lt;=B8,"Yes","No: quota is higher than the available slots")</f>
        <v/>
      </c>
    </row>
    <row r="11">
      <c r="A11" s="18" t="inlineStr">
        <is>
          <t>Meetings committed (buyers x days x quota)</t>
        </is>
      </c>
      <c r="B11" s="19">
        <f>B4*B5*B9</f>
        <v/>
      </c>
    </row>
    <row r="12">
      <c r="A12" t="inlineStr">
        <is>
          <t>Expected completion rate</t>
        </is>
      </c>
      <c r="B12" s="22" t="n">
        <v>0.85</v>
      </c>
    </row>
    <row r="13">
      <c r="A13" s="18" t="inlineStr">
        <is>
          <t>Meetings expected to take place</t>
        </is>
      </c>
      <c r="B13" s="19">
        <f>ROUND(B11*B12,0)</f>
        <v/>
      </c>
    </row>
    <row r="15">
      <c r="A15" s="3" t="inlineStr">
        <is>
          <t>Exhibitor side</t>
        </is>
      </c>
      <c r="B15" s="3" t="inlineStr">
        <is>
          <t>Value</t>
        </is>
      </c>
    </row>
    <row r="16">
      <c r="A16" t="inlineStr">
        <is>
          <t>Exhibitors taking part</t>
        </is>
      </c>
      <c r="B16" s="15" t="n">
        <v>220</v>
      </c>
    </row>
    <row r="17">
      <c r="A17" t="inlineStr">
        <is>
          <t>Meeting tables or desks per exhibitor</t>
        </is>
      </c>
      <c r="B17" s="15" t="n">
        <v>1</v>
      </c>
    </row>
    <row r="18">
      <c r="A18" t="inlineStr">
        <is>
          <t>Exhibitor capacity (meetings across all days)</t>
        </is>
      </c>
      <c r="B18" s="24">
        <f>B16*B17*B8*B5</f>
        <v/>
      </c>
    </row>
    <row r="19">
      <c r="A19" t="inlineStr">
        <is>
          <t>Share of exhibitor capacity the quota uses</t>
        </is>
      </c>
      <c r="B19" s="26">
        <f>IF(B18&gt;0,B11/B18,0)</f>
        <v/>
      </c>
    </row>
    <row r="20">
      <c r="A20" s="5" t="inlineStr">
        <is>
          <t>Meetings per exhibitor (expected)</t>
        </is>
      </c>
      <c r="B20" s="27">
        <f>IF(B16&gt;0,B13/B16,0)</f>
        <v/>
      </c>
    </row>
    <row r="21">
      <c r="A21" t="inlineStr">
        <is>
          <t>Meetings per buyer across the show (expected)</t>
        </is>
      </c>
      <c r="B21" s="28">
        <f>IF(B4&gt;0,B13/B4,0)</f>
        <v/>
      </c>
    </row>
    <row r="22">
      <c r="A22" t="inlineStr">
        <is>
          <t>Enough exhibitor slots?</t>
        </is>
      </c>
      <c r="B22">
        <f>IF(B11&lt;=B18,"Yes","No: add tables or lower the quota")</f>
        <v/>
      </c>
    </row>
    <row r="24">
      <c r="A24" s="2" t="inlineStr">
        <is>
          <t>Reference points: IMEX asks hosted buyers for six to eight 30-minute meetings per day (IMEX America hosted buyer page, 2026).</t>
        </is>
      </c>
    </row>
    <row r="25">
      <c r="A25" s="2" t="inlineStr">
        <is>
          <t>Business Travel Show Europe asks for five 20-minute appointments per day of attendance (hosted buyer FAQ, 2027 edition).</t>
        </is>
      </c>
    </row>
    <row r="26">
      <c r="A26" s="2" t="inlineStr">
        <is>
          <t>The completion rate is your own assumption. Use the rate from your last edition if you have one.</t>
        </is>
      </c>
    </row>
  </sheetData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2"/>
  <sheetViews>
    <sheetView showGridLines="0" workbookViewId="0">
      <selection activeCell="A1" sqref="A1"/>
    </sheetView>
  </sheetViews>
  <sheetFormatPr baseColWidth="8" defaultRowHeight="15"/>
  <cols>
    <col width="62" customWidth="1" min="1" max="1"/>
    <col width="18" customWidth="1" min="2" max="2"/>
  </cols>
  <sheetData>
    <row r="1">
      <c r="A1" s="1" t="inlineStr">
        <is>
          <t>Funding: who pays for the hosted buyers</t>
        </is>
      </c>
    </row>
    <row r="2">
      <c r="A2" s="2" t="inlineStr">
        <is>
          <t>Yellow cells are inputs. Everything else is a formula. Amounts are net of VAT.</t>
        </is>
      </c>
    </row>
    <row r="3">
      <c r="A3" s="3" t="inlineStr">
        <is>
          <t>Income for the buyer programme</t>
        </is>
      </c>
      <c r="B3" s="3" t="inlineStr">
        <is>
          <t>Value</t>
        </is>
      </c>
    </row>
    <row r="4">
      <c r="A4" t="inlineStr">
        <is>
          <t>Exhibitors taking part</t>
        </is>
      </c>
      <c r="B4" s="24">
        <f>'Meeting quota'!B16</f>
        <v/>
      </c>
    </row>
    <row r="5">
      <c r="A5" t="inlineStr">
        <is>
          <t>Hosted buyer programme fee per exhibitor</t>
        </is>
      </c>
      <c r="B5" s="16" t="n">
        <v>900</v>
      </c>
    </row>
    <row r="6">
      <c r="A6" t="inlineStr">
        <is>
          <t>Optional: fee per meeting held</t>
        </is>
      </c>
      <c r="B6" s="16" t="n">
        <v>0</v>
      </c>
    </row>
    <row r="7">
      <c r="A7" t="inlineStr">
        <is>
          <t>Meetings per exhibitor (expected)</t>
        </is>
      </c>
      <c r="B7" s="28">
        <f>'Meeting quota'!B20</f>
        <v/>
      </c>
    </row>
    <row r="8">
      <c r="A8" s="18" t="inlineStr">
        <is>
          <t>Exhibitor income for the programme</t>
        </is>
      </c>
      <c r="B8" s="21">
        <f>B4*B5+B4*B6*B7</f>
        <v/>
      </c>
    </row>
    <row r="9">
      <c r="A9" t="inlineStr">
        <is>
          <t>Sponsorship earmarked for the buyer programme</t>
        </is>
      </c>
      <c r="B9" s="16" t="n">
        <v>40000</v>
      </c>
    </row>
    <row r="10">
      <c r="A10" t="inlineStr">
        <is>
          <t>Destination, tourism board or public funding</t>
        </is>
      </c>
      <c r="B10" s="16" t="n">
        <v>120000</v>
      </c>
    </row>
    <row r="11">
      <c r="A11" t="inlineStr">
        <is>
          <t>Cancellation or no-show fees collected from buyers</t>
        </is>
      </c>
      <c r="B11" s="16" t="n">
        <v>0</v>
      </c>
    </row>
    <row r="12">
      <c r="A12" s="18" t="inlineStr">
        <is>
          <t>Total funding</t>
        </is>
      </c>
      <c r="B12" s="21">
        <f>B8+B9+B10+B11</f>
        <v/>
      </c>
    </row>
    <row r="14">
      <c r="A14" s="3" t="inlineStr">
        <is>
          <t>Coverage</t>
        </is>
      </c>
      <c r="B14" s="3" t="inlineStr">
        <is>
          <t>Value</t>
        </is>
      </c>
    </row>
    <row r="15">
      <c r="A15" t="inlineStr">
        <is>
          <t>Total programme cost</t>
        </is>
      </c>
      <c r="B15" s="17">
        <f>'Buyer costs'!B27</f>
        <v/>
      </c>
    </row>
    <row r="16">
      <c r="A16" s="5" t="inlineStr">
        <is>
          <t>Coverage (funding as a share of cost)</t>
        </is>
      </c>
      <c r="B16" s="29">
        <f>IF(B15&gt;0,B12/B15,0)</f>
        <v/>
      </c>
    </row>
    <row r="17">
      <c r="A17" s="5" t="inlineStr">
        <is>
          <t>Surplus (+) or gap (-)</t>
        </is>
      </c>
      <c r="B17" s="23">
        <f>B12-B15</f>
        <v/>
      </c>
    </row>
    <row r="18">
      <c r="A18" t="inlineStr">
        <is>
          <t>Break-even programme fee per exhibitor</t>
        </is>
      </c>
      <c r="B18" s="17">
        <f>IF(B4&gt;0,MAX(0,(B15-B9-B10-B11-B4*B6*B7)/B4),0)</f>
        <v/>
      </c>
    </row>
    <row r="19">
      <c r="A19" t="inlineStr">
        <is>
          <t>Break-even price per meeting held (if exhibitors pay per meeting only)</t>
        </is>
      </c>
      <c r="B19" s="30">
        <f>IF('Meeting quota'!B13&gt;0,MAX(0,(B15-B9-B10-B11)/'Meeting quota'!B13),0)</f>
        <v/>
      </c>
    </row>
    <row r="21">
      <c r="A21" s="2" t="inlineStr">
        <is>
          <t>Break-even fee: the exhibitor fee at which funding equals cost, with all other income unchanged.</t>
        </is>
      </c>
    </row>
    <row r="22">
      <c r="A22" s="2" t="inlineStr">
        <is>
          <t>Coverage below 100 per cent means the organiser carries the gap from its own budget.</t>
        </is>
      </c>
    </row>
  </sheetData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Converve</dc:creator>
  <dc:title xmlns:dc="http://purl.org/dc/elements/1.1/">Hosted buyer budget and quota calculator</dc:title>
  <dcterms:created xmlns:dcterms="http://purl.org/dc/terms/" xmlns:xsi="http://www.w3.org/2001/XMLSchema-instance" xsi:type="dcterms:W3CDTF">2026-11-02T09:36:44Z</dcterms:created>
  <dcterms:modified xmlns:dcterms="http://purl.org/dc/terms/" xmlns:xsi="http://www.w3.org/2001/XMLSchema-instance" xsi:type="dcterms:W3CDTF">2026-11-02T09:36:44Z</dcterms:modified>
</cp:coreProperties>
</file>